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5" windowWidth="14805" windowHeight="7950"/>
  </bookViews>
  <sheets>
    <sheet name="Table1" sheetId="1" r:id="rId1"/>
  </sheets>
  <calcPr calcId="125725"/>
</workbook>
</file>

<file path=xl/calcChain.xml><?xml version="1.0" encoding="utf-8"?>
<calcChain xmlns="http://schemas.openxmlformats.org/spreadsheetml/2006/main">
  <c r="K44" i="1"/>
  <c r="K43" s="1"/>
  <c r="K38"/>
  <c r="K28"/>
  <c r="K20"/>
  <c r="K12"/>
  <c r="K11" s="1"/>
  <c r="K40"/>
  <c r="K37" s="1"/>
  <c r="L40"/>
  <c r="J38"/>
  <c r="J37"/>
  <c r="J28"/>
  <c r="J20"/>
  <c r="I28"/>
  <c r="I20"/>
  <c r="H20"/>
  <c r="K10" l="1"/>
  <c r="K48" s="1"/>
  <c r="K47" s="1"/>
  <c r="M12" l="1"/>
  <c r="L12"/>
  <c r="J12"/>
  <c r="I12"/>
  <c r="I11" s="1"/>
  <c r="H12"/>
  <c r="H11" s="1"/>
  <c r="I44" l="1"/>
  <c r="I43" s="1"/>
  <c r="J44"/>
  <c r="J43" s="1"/>
  <c r="L44"/>
  <c r="L43" s="1"/>
  <c r="M44"/>
  <c r="M43" s="1"/>
  <c r="H44"/>
  <c r="H43" s="1"/>
  <c r="I38"/>
  <c r="L38"/>
  <c r="M38"/>
  <c r="H38"/>
  <c r="H37" s="1"/>
  <c r="L28"/>
  <c r="M28"/>
  <c r="M10" s="1"/>
  <c r="H28"/>
  <c r="L20"/>
  <c r="M20"/>
  <c r="I40"/>
  <c r="H40"/>
  <c r="I37" l="1"/>
  <c r="I10" s="1"/>
  <c r="J11"/>
  <c r="H10"/>
  <c r="H48" s="1"/>
  <c r="H47" s="1"/>
  <c r="L37"/>
  <c r="M40"/>
  <c r="M37" s="1"/>
  <c r="L11"/>
  <c r="L10" s="1"/>
  <c r="M11"/>
  <c r="I48" l="1"/>
  <c r="I47" s="1"/>
  <c r="J10"/>
  <c r="M48" l="1"/>
  <c r="M47" s="1"/>
  <c r="L48"/>
  <c r="L47" s="1"/>
  <c r="J48" l="1"/>
  <c r="J47" s="1"/>
</calcChain>
</file>

<file path=xl/sharedStrings.xml><?xml version="1.0" encoding="utf-8"?>
<sst xmlns="http://schemas.openxmlformats.org/spreadsheetml/2006/main" count="290" uniqueCount="121">
  <si>
    <t/>
  </si>
  <si>
    <t>Единица измерения: тыс. руб.</t>
  </si>
  <si>
    <t>Наименование полномочия, 
расходного обязательства</t>
  </si>
  <si>
    <t>Код строки</t>
  </si>
  <si>
    <t>Правовое основание финансового обеспечения расходного полномочия муниципального образования</t>
  </si>
  <si>
    <t>Группа полномочий</t>
  </si>
  <si>
    <t xml:space="preserve">Код расхода по БК </t>
  </si>
  <si>
    <t xml:space="preserve">Объем средств на исполнение расходного обязательства </t>
  </si>
  <si>
    <t>Российской Федерации</t>
  </si>
  <si>
    <t>плановый период</t>
  </si>
  <si>
    <t xml:space="preserve">Федеральные законы </t>
  </si>
  <si>
    <t>наименование, номер и дата</t>
  </si>
  <si>
    <t>номер статьи (подстатьи), пункта (подпункта)</t>
  </si>
  <si>
    <t>дата вступления в силу, срок действия</t>
  </si>
  <si>
    <t>раздел/подраздел</t>
  </si>
  <si>
    <t>утвержденные бюджетные назначения</t>
  </si>
  <si>
    <t>исполнено</t>
  </si>
  <si>
    <t>1</t>
  </si>
  <si>
    <t>2</t>
  </si>
  <si>
    <t>3</t>
  </si>
  <si>
    <t>4</t>
  </si>
  <si>
    <t>5</t>
  </si>
  <si>
    <t>7</t>
  </si>
  <si>
    <t>11</t>
  </si>
  <si>
    <t>12</t>
  </si>
  <si>
    <t>14</t>
  </si>
  <si>
    <t>19</t>
  </si>
  <si>
    <t>21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</si>
  <si>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</si>
  <si>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</si>
  <si>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x</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</si>
  <si>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</si>
  <si>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</si>
  <si>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</si>
  <si>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</si>
  <si>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</si>
  <si>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</si>
  <si>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1) Федеральный закон от 06.10.2003 №131-ФЗ «Об общих принципах организации местного самоуправления в Российской Федерации»
</t>
  </si>
  <si>
    <t xml:space="preserve">1)  ст.14 ч.1 п.19
</t>
  </si>
  <si>
    <t xml:space="preserve">1) 06.10.2003 - не указан
</t>
  </si>
  <si>
    <t>01/13</t>
  </si>
  <si>
    <t>5.1.1.4. обеспечение первичных мер пожарной безопасности в границах населенных пунктов сельского поселения</t>
  </si>
  <si>
    <t>5.1.1.6. создание условий для организации досуга и обеспечения жителей сельского поселения услугами организаций культуры</t>
  </si>
  <si>
    <t>6508</t>
  </si>
  <si>
    <t xml:space="preserve">1)  ст.14 ч.1 п.12
</t>
  </si>
  <si>
    <t>08/01</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</si>
  <si>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</si>
  <si>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</si>
  <si>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1)  ст.14 ч.1 п.14
</t>
  </si>
  <si>
    <t>11/02</t>
  </si>
  <si>
    <t>5.1.1.10. утверждение правил благоустройства территории сельского поселения, осуществление контроля за их соблюдением</t>
  </si>
  <si>
    <t>6512</t>
  </si>
  <si>
    <t>05/03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</si>
  <si>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</si>
  <si>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</si>
  <si>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</si>
  <si>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</si>
  <si>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 xml:space="preserve">1) в целом
</t>
  </si>
  <si>
    <t>05/02</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</si>
  <si>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</si>
  <si>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</si>
  <si>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 xml:space="preserve">1)  ст.14 ч.1 п.5
</t>
  </si>
  <si>
    <t>04/09</t>
  </si>
  <si>
    <t>5.1.2.17. участие в организации деятельности по сбору (в том числе раздельному сбору) и транспортированию твердых коммунальных отходов</t>
  </si>
  <si>
    <t>6617</t>
  </si>
  <si>
    <t>5.1.2.19. организация ритуальных услуг и содержание мест захоронения</t>
  </si>
  <si>
    <t>6619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</si>
  <si>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</si>
  <si>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</si>
  <si>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</si>
  <si>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</si>
  <si>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</si>
  <si>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01/03</t>
  </si>
  <si>
    <t>01/04</t>
  </si>
  <si>
    <t>10/03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</si>
  <si>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</si>
  <si>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</si>
  <si>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</si>
  <si>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</si>
  <si>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</si>
  <si>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</si>
  <si>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</si>
  <si>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</si>
  <si>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 xml:space="preserve">1)  ст.20
</t>
  </si>
  <si>
    <t>02/03</t>
  </si>
  <si>
    <t>5.4.2. за счет субвенций, предоставленных из бюджета субъекта Российской Федерации, всего</t>
  </si>
  <si>
    <t>7400</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</si>
  <si>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</si>
  <si>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</si>
  <si>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</si>
  <si>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</si>
  <si>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</si>
  <si>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</si>
  <si>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5.6.2.1.1. организация работы в сфере закупок товаров, работ, услуг для обеспечения муниципальных нужд</t>
  </si>
  <si>
    <t>7802</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</si>
  <si>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</si>
  <si>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</si>
  <si>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</si>
  <si>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</si>
  <si>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</si>
  <si>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</si>
  <si>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20</t>
  </si>
  <si>
    <t>04/12</t>
  </si>
  <si>
    <t>(должность)</t>
  </si>
  <si>
    <t>(подпись)</t>
  </si>
  <si>
    <t>расшифровка подписи</t>
  </si>
  <si>
    <t>2024 год</t>
  </si>
  <si>
    <t>03/10</t>
  </si>
  <si>
    <t>1)  ст.14 ч.1 п.9</t>
  </si>
  <si>
    <t>1) 06.10.2003 - не указан</t>
  </si>
  <si>
    <t xml:space="preserve">1)  ст.14 ч.1 п.4
</t>
  </si>
  <si>
    <t>5.4.2.36.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</si>
  <si>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7436</t>
  </si>
  <si>
    <t>10</t>
  </si>
  <si>
    <t>отчетный
2021 год</t>
  </si>
  <si>
    <t>текущий
2022 год</t>
  </si>
  <si>
    <t>очередной
2023 год</t>
  </si>
  <si>
    <t>2025 год</t>
  </si>
  <si>
    <t>Реестр расходных обязательств Берегового сельского поселения на 2023-2025 гг.</t>
  </si>
  <si>
    <t>Глава Берегового сельского поселения</t>
  </si>
  <si>
    <t>И. А. Матерухин</t>
  </si>
</sst>
</file>

<file path=xl/styles.xml><?xml version="1.0" encoding="utf-8"?>
<styleSheet xmlns="http://schemas.openxmlformats.org/spreadsheetml/2006/main">
  <numFmts count="1">
    <numFmt numFmtId="164" formatCode="#,##0.0"/>
  </numFmts>
  <fonts count="4">
    <font>
      <sz val="10"/>
      <color rgb="FF000000"/>
      <name val="Times New Roman"/>
      <family val="2"/>
    </font>
    <font>
      <sz val="11"/>
      <color rgb="FF000000"/>
      <name val="Times New Roman"/>
      <family val="2"/>
    </font>
    <font>
      <b/>
      <sz val="11"/>
      <color rgb="FF000000"/>
      <name val="Times New Roman"/>
      <family val="2"/>
    </font>
    <font>
      <sz val="11"/>
      <name val="Times New Roman"/>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bottom style="thin">
        <color auto="1"/>
      </bottom>
      <diagonal/>
    </border>
    <border>
      <left/>
      <right/>
      <top style="thin">
        <color auto="1"/>
      </top>
      <bottom/>
      <diagonal/>
    </border>
    <border>
      <left style="thin">
        <color rgb="FF000000"/>
      </left>
      <right style="thin">
        <color rgb="FF000000"/>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indexed="64"/>
      </left>
      <right style="thin">
        <color indexed="64"/>
      </right>
      <top/>
      <bottom style="thin">
        <color rgb="FF000000"/>
      </bottom>
      <diagonal/>
    </border>
  </borders>
  <cellStyleXfs count="1">
    <xf numFmtId="0" fontId="0" fillId="0" borderId="0">
      <alignment vertical="top" wrapText="1"/>
    </xf>
  </cellStyleXfs>
  <cellXfs count="72">
    <xf numFmtId="0" fontId="0" fillId="0" borderId="0" xfId="0" applyFont="1" applyFill="1" applyAlignment="1">
      <alignment vertical="top" wrapText="1"/>
    </xf>
    <xf numFmtId="0" fontId="1" fillId="2" borderId="0" xfId="0" applyFont="1" applyFill="1" applyAlignment="1">
      <alignment vertical="top" wrapText="1"/>
    </xf>
    <xf numFmtId="0" fontId="2" fillId="2" borderId="0" xfId="0" applyFont="1" applyFill="1" applyAlignment="1">
      <alignment horizontal="center" vertical="top" wrapText="1"/>
    </xf>
    <xf numFmtId="0" fontId="1" fillId="2" borderId="1" xfId="0" applyFont="1" applyFill="1" applyBorder="1" applyAlignment="1">
      <alignment horizontal="center" vertical="top" wrapText="1"/>
    </xf>
    <xf numFmtId="164" fontId="1" fillId="2" borderId="0" xfId="0" applyNumberFormat="1" applyFont="1" applyFill="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164" fontId="1" fillId="2" borderId="2" xfId="0" applyNumberFormat="1" applyFont="1" applyFill="1" applyBorder="1" applyAlignment="1">
      <alignment horizontal="right" vertical="top" wrapText="1"/>
    </xf>
    <xf numFmtId="0" fontId="1" fillId="2" borderId="9" xfId="0" applyFont="1" applyFill="1" applyBorder="1" applyAlignment="1">
      <alignment horizontal="left" vertical="top" wrapText="1"/>
    </xf>
    <xf numFmtId="0" fontId="1" fillId="2" borderId="9" xfId="0" applyFont="1" applyFill="1" applyBorder="1" applyAlignment="1">
      <alignment horizontal="center" vertical="top" wrapText="1"/>
    </xf>
    <xf numFmtId="164" fontId="1" fillId="2" borderId="9" xfId="0" applyNumberFormat="1" applyFont="1" applyFill="1" applyBorder="1" applyAlignment="1">
      <alignment horizontal="right" vertical="top" wrapText="1"/>
    </xf>
    <xf numFmtId="0" fontId="1" fillId="2" borderId="17"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10" xfId="0" applyFont="1" applyFill="1" applyBorder="1" applyAlignment="1">
      <alignment horizontal="center" vertical="top" wrapText="1"/>
    </xf>
    <xf numFmtId="164" fontId="1" fillId="2" borderId="10" xfId="0" applyNumberFormat="1" applyFont="1" applyFill="1" applyBorder="1" applyAlignment="1">
      <alignment horizontal="right" vertical="top" wrapText="1"/>
    </xf>
    <xf numFmtId="0" fontId="1" fillId="2" borderId="3"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center" vertical="top" wrapText="1"/>
    </xf>
    <xf numFmtId="164" fontId="1" fillId="2" borderId="11" xfId="0" applyNumberFormat="1" applyFont="1" applyFill="1" applyBorder="1" applyAlignment="1">
      <alignment horizontal="right" vertical="top" wrapText="1"/>
    </xf>
    <xf numFmtId="0" fontId="3"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164" fontId="3" fillId="2" borderId="2" xfId="0" applyNumberFormat="1" applyFont="1" applyFill="1" applyBorder="1" applyAlignment="1">
      <alignment horizontal="right" vertical="top" wrapText="1"/>
    </xf>
    <xf numFmtId="0" fontId="3" fillId="2" borderId="0" xfId="0" applyFont="1" applyFill="1" applyAlignment="1">
      <alignment vertical="top" wrapText="1"/>
    </xf>
    <xf numFmtId="0" fontId="1" fillId="2" borderId="14" xfId="0" applyFont="1" applyFill="1" applyBorder="1" applyAlignment="1">
      <alignment horizontal="left" vertical="top" wrapText="1"/>
    </xf>
    <xf numFmtId="0" fontId="1" fillId="2" borderId="14" xfId="0" applyFont="1" applyFill="1" applyBorder="1" applyAlignment="1">
      <alignment horizontal="center" vertical="top" wrapText="1"/>
    </xf>
    <xf numFmtId="164" fontId="1" fillId="2" borderId="14" xfId="0" applyNumberFormat="1" applyFont="1" applyFill="1" applyBorder="1" applyAlignment="1">
      <alignment horizontal="right" vertical="top" wrapText="1"/>
    </xf>
    <xf numFmtId="0" fontId="1"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49" fontId="1" fillId="2" borderId="12" xfId="0" applyNumberFormat="1" applyFont="1" applyFill="1" applyBorder="1" applyAlignment="1"/>
    <xf numFmtId="0" fontId="1" fillId="2" borderId="3" xfId="0" applyFont="1" applyFill="1" applyBorder="1" applyAlignment="1">
      <alignment horizontal="center" vertical="top" wrapText="1"/>
    </xf>
    <xf numFmtId="49" fontId="1" fillId="2" borderId="11" xfId="0" applyNumberFormat="1" applyFont="1" applyFill="1" applyBorder="1" applyAlignment="1">
      <alignment horizontal="center" vertical="top" wrapText="1"/>
    </xf>
    <xf numFmtId="49" fontId="1" fillId="2" borderId="22" xfId="0" applyNumberFormat="1" applyFont="1" applyFill="1" applyBorder="1" applyAlignment="1">
      <alignment horizontal="center" vertical="top" wrapText="1"/>
    </xf>
    <xf numFmtId="164" fontId="1" fillId="2" borderId="17" xfId="0" applyNumberFormat="1" applyFont="1" applyFill="1" applyBorder="1" applyAlignment="1">
      <alignment horizontal="right" vertical="top" wrapText="1"/>
    </xf>
    <xf numFmtId="164" fontId="1" fillId="2" borderId="3" xfId="0" applyNumberFormat="1" applyFont="1" applyFill="1" applyBorder="1" applyAlignment="1">
      <alignment horizontal="right" vertical="top" wrapText="1"/>
    </xf>
    <xf numFmtId="164" fontId="1" fillId="2" borderId="19" xfId="0" applyNumberFormat="1" applyFont="1" applyFill="1" applyBorder="1" applyAlignment="1">
      <alignment horizontal="right" vertical="top" wrapText="1"/>
    </xf>
    <xf numFmtId="164" fontId="1" fillId="2" borderId="20" xfId="0" applyNumberFormat="1" applyFont="1" applyFill="1" applyBorder="1" applyAlignment="1">
      <alignment horizontal="right" vertical="top" wrapText="1"/>
    </xf>
    <xf numFmtId="164" fontId="1" fillId="2" borderId="22" xfId="0" applyNumberFormat="1" applyFont="1" applyFill="1" applyBorder="1" applyAlignment="1">
      <alignment horizontal="right" vertical="top" wrapText="1"/>
    </xf>
    <xf numFmtId="0" fontId="1" fillId="2" borderId="1" xfId="0" applyFont="1" applyFill="1" applyBorder="1" applyAlignment="1">
      <alignment horizontal="center" vertical="top" wrapText="1"/>
    </xf>
    <xf numFmtId="0" fontId="2" fillId="2" borderId="0" xfId="0" applyFont="1" applyFill="1" applyAlignment="1">
      <alignment horizontal="center" vertical="top" wrapText="1"/>
    </xf>
    <xf numFmtId="0" fontId="1" fillId="2" borderId="24" xfId="0" applyFont="1" applyFill="1" applyBorder="1" applyAlignment="1">
      <alignment horizontal="center" vertical="top" wrapText="1"/>
    </xf>
    <xf numFmtId="0" fontId="0" fillId="0" borderId="0" xfId="0" applyFont="1" applyFill="1" applyAlignment="1">
      <alignment horizontal="center" vertical="top" wrapText="1"/>
    </xf>
    <xf numFmtId="0" fontId="0" fillId="0" borderId="25"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 xfId="0" applyFont="1" applyFill="1" applyBorder="1" applyAlignment="1">
      <alignment horizontal="center" vertical="top" wrapText="1"/>
    </xf>
    <xf numFmtId="49" fontId="1" fillId="2" borderId="12"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12" xfId="0" applyNumberFormat="1" applyFont="1" applyFill="1" applyBorder="1" applyAlignment="1">
      <alignment horizontal="center" wrapText="1"/>
    </xf>
    <xf numFmtId="49" fontId="1" fillId="2" borderId="13" xfId="0" applyNumberFormat="1" applyFont="1" applyFill="1" applyBorder="1" applyAlignment="1">
      <alignment horizontal="center"/>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1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1" xfId="0" applyFont="1" applyFill="1" applyBorder="1" applyAlignment="1">
      <alignment horizontal="center" vertical="top" wrapText="1"/>
    </xf>
    <xf numFmtId="0" fontId="1" fillId="2" borderId="22"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2" fillId="2" borderId="0" xfId="0" applyFont="1" applyFill="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0" xfId="0" applyFont="1" applyFill="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1"/>
  <sheetViews>
    <sheetView tabSelected="1" zoomScale="110" zoomScaleNormal="110" workbookViewId="0">
      <selection activeCell="C19" sqref="C19"/>
    </sheetView>
  </sheetViews>
  <sheetFormatPr defaultRowHeight="15"/>
  <cols>
    <col min="1" max="1" width="79.33203125" style="1" customWidth="1"/>
    <col min="2" max="2" width="7.6640625" style="1" customWidth="1"/>
    <col min="3" max="3" width="40.6640625" style="1" customWidth="1"/>
    <col min="4" max="4" width="18.6640625" style="1" customWidth="1"/>
    <col min="5" max="5" width="17.1640625" style="1" customWidth="1"/>
    <col min="6" max="6" width="9.6640625" style="1" customWidth="1"/>
    <col min="7" max="7" width="10.83203125" style="1" customWidth="1"/>
    <col min="8" max="8" width="16.83203125" style="1" customWidth="1"/>
    <col min="9" max="9" width="15.5" style="1" customWidth="1"/>
    <col min="10" max="10" width="14.5" style="1" customWidth="1"/>
    <col min="11" max="11" width="14.6640625" style="1" customWidth="1"/>
    <col min="12" max="12" width="13.83203125" style="1" customWidth="1"/>
    <col min="13" max="13" width="13.33203125" style="1" customWidth="1"/>
    <col min="14" max="16384" width="9.33203125" style="1"/>
  </cols>
  <sheetData>
    <row r="1" spans="1:16">
      <c r="A1" s="1" t="s">
        <v>0</v>
      </c>
    </row>
    <row r="2" spans="1:16" ht="25.5" customHeight="1">
      <c r="A2" s="66" t="s">
        <v>118</v>
      </c>
      <c r="B2" s="66"/>
      <c r="C2" s="66"/>
      <c r="D2" s="66"/>
      <c r="E2" s="66"/>
      <c r="F2" s="66"/>
      <c r="G2" s="66"/>
      <c r="H2" s="66"/>
      <c r="I2" s="66"/>
      <c r="J2" s="66"/>
      <c r="K2" s="66"/>
      <c r="L2" s="66"/>
      <c r="M2" s="66"/>
    </row>
    <row r="3" spans="1:16" ht="12" hidden="1" customHeight="1">
      <c r="A3" s="71" t="s">
        <v>1</v>
      </c>
      <c r="B3" s="71"/>
      <c r="C3" s="71"/>
      <c r="D3" s="71"/>
      <c r="E3" s="71"/>
      <c r="F3" s="2" t="s">
        <v>0</v>
      </c>
      <c r="G3" s="2" t="s">
        <v>0</v>
      </c>
      <c r="H3" s="2" t="s">
        <v>0</v>
      </c>
      <c r="I3" s="2" t="s">
        <v>0</v>
      </c>
      <c r="J3" s="39" t="s">
        <v>0</v>
      </c>
      <c r="K3" s="39" t="s">
        <v>0</v>
      </c>
      <c r="L3" s="39" t="s">
        <v>0</v>
      </c>
      <c r="M3" s="2" t="s">
        <v>0</v>
      </c>
    </row>
    <row r="4" spans="1:16" ht="12" customHeight="1">
      <c r="A4" s="2" t="s">
        <v>0</v>
      </c>
      <c r="B4" s="2" t="s">
        <v>0</v>
      </c>
      <c r="C4" s="2" t="s">
        <v>0</v>
      </c>
      <c r="D4" s="2" t="s">
        <v>0</v>
      </c>
      <c r="E4" s="2" t="s">
        <v>0</v>
      </c>
      <c r="F4" s="2" t="s">
        <v>0</v>
      </c>
      <c r="G4" s="2" t="s">
        <v>0</v>
      </c>
      <c r="H4" s="2" t="s">
        <v>0</v>
      </c>
      <c r="I4" s="2" t="s">
        <v>0</v>
      </c>
      <c r="J4" s="39" t="s">
        <v>0</v>
      </c>
      <c r="K4" s="39" t="s">
        <v>0</v>
      </c>
      <c r="L4" s="39" t="s">
        <v>0</v>
      </c>
      <c r="M4" s="2" t="s">
        <v>0</v>
      </c>
    </row>
    <row r="5" spans="1:16" ht="40.5" customHeight="1">
      <c r="A5" s="49" t="s">
        <v>2</v>
      </c>
      <c r="B5" s="49" t="s">
        <v>3</v>
      </c>
      <c r="C5" s="49" t="s">
        <v>4</v>
      </c>
      <c r="D5" s="49"/>
      <c r="E5" s="49"/>
      <c r="F5" s="49" t="s">
        <v>5</v>
      </c>
      <c r="G5" s="49" t="s">
        <v>6</v>
      </c>
      <c r="H5" s="49" t="s">
        <v>7</v>
      </c>
      <c r="I5" s="49"/>
      <c r="J5" s="49"/>
      <c r="K5" s="49"/>
      <c r="L5" s="49"/>
      <c r="M5" s="49"/>
    </row>
    <row r="6" spans="1:16" ht="19.5" customHeight="1">
      <c r="A6" s="50" t="s">
        <v>0</v>
      </c>
      <c r="B6" s="50" t="s">
        <v>0</v>
      </c>
      <c r="C6" s="50" t="s">
        <v>8</v>
      </c>
      <c r="D6" s="50"/>
      <c r="E6" s="50"/>
      <c r="F6" s="50" t="s">
        <v>0</v>
      </c>
      <c r="G6" s="50" t="s">
        <v>0</v>
      </c>
      <c r="H6" s="67" t="s">
        <v>114</v>
      </c>
      <c r="I6" s="68"/>
      <c r="J6" s="46" t="s">
        <v>115</v>
      </c>
      <c r="K6" s="46" t="s">
        <v>116</v>
      </c>
      <c r="L6" s="50" t="s">
        <v>9</v>
      </c>
      <c r="M6" s="50"/>
    </row>
    <row r="7" spans="1:16" ht="14.25" customHeight="1">
      <c r="A7" s="50" t="s">
        <v>0</v>
      </c>
      <c r="B7" s="50" t="s">
        <v>0</v>
      </c>
      <c r="C7" s="50" t="s">
        <v>10</v>
      </c>
      <c r="D7" s="50"/>
      <c r="E7" s="50"/>
      <c r="F7" s="50" t="s">
        <v>0</v>
      </c>
      <c r="G7" s="50" t="s">
        <v>0</v>
      </c>
      <c r="H7" s="69"/>
      <c r="I7" s="70"/>
      <c r="J7" s="47"/>
      <c r="K7" s="47"/>
      <c r="L7" s="46" t="s">
        <v>106</v>
      </c>
      <c r="M7" s="46" t="s">
        <v>117</v>
      </c>
    </row>
    <row r="8" spans="1:16" ht="57.75" customHeight="1">
      <c r="A8" s="50" t="s">
        <v>0</v>
      </c>
      <c r="B8" s="50" t="s">
        <v>0</v>
      </c>
      <c r="C8" s="3" t="s">
        <v>11</v>
      </c>
      <c r="D8" s="3" t="s">
        <v>12</v>
      </c>
      <c r="E8" s="3" t="s">
        <v>13</v>
      </c>
      <c r="F8" s="50" t="s">
        <v>0</v>
      </c>
      <c r="G8" s="3" t="s">
        <v>14</v>
      </c>
      <c r="H8" s="3" t="s">
        <v>15</v>
      </c>
      <c r="I8" s="3" t="s">
        <v>16</v>
      </c>
      <c r="J8" s="48"/>
      <c r="K8" s="48"/>
      <c r="L8" s="48"/>
      <c r="M8" s="48"/>
      <c r="O8" s="4"/>
      <c r="P8" s="4"/>
    </row>
    <row r="9" spans="1:16" ht="14.45" customHeight="1">
      <c r="A9" s="3" t="s">
        <v>17</v>
      </c>
      <c r="B9" s="3" t="s">
        <v>18</v>
      </c>
      <c r="C9" s="3" t="s">
        <v>19</v>
      </c>
      <c r="D9" s="3" t="s">
        <v>20</v>
      </c>
      <c r="E9" s="3" t="s">
        <v>21</v>
      </c>
      <c r="F9" s="3">
        <v>6</v>
      </c>
      <c r="G9" s="3">
        <v>7</v>
      </c>
      <c r="H9" s="3">
        <v>8</v>
      </c>
      <c r="I9" s="3">
        <v>9</v>
      </c>
      <c r="J9" s="38">
        <v>10</v>
      </c>
      <c r="K9" s="38">
        <v>11</v>
      </c>
      <c r="L9" s="38">
        <v>12</v>
      </c>
      <c r="M9" s="3">
        <v>13</v>
      </c>
    </row>
    <row r="10" spans="1:16" ht="47.25" customHeight="1">
      <c r="A10" s="5" t="s">
        <v>28</v>
      </c>
      <c r="B10" s="6" t="s">
        <v>29</v>
      </c>
      <c r="C10" s="6" t="s">
        <v>30</v>
      </c>
      <c r="D10" s="6" t="s">
        <v>30</v>
      </c>
      <c r="E10" s="6" t="s">
        <v>30</v>
      </c>
      <c r="F10" s="6" t="s">
        <v>30</v>
      </c>
      <c r="G10" s="6" t="s">
        <v>30</v>
      </c>
      <c r="H10" s="7">
        <f t="shared" ref="H10:K10" si="0">H11+H28+H37+H43</f>
        <v>31265.600000000002</v>
      </c>
      <c r="I10" s="7">
        <f t="shared" si="0"/>
        <v>30460.600000000006</v>
      </c>
      <c r="J10" s="7">
        <f t="shared" si="0"/>
        <v>14545.1</v>
      </c>
      <c r="K10" s="7">
        <f t="shared" si="0"/>
        <v>11061.199999999999</v>
      </c>
      <c r="L10" s="7">
        <f>L11+L28+L37+L43+L41</f>
        <v>5893.7999999999993</v>
      </c>
      <c r="M10" s="7">
        <f>M11+M28+M37+M43</f>
        <v>5843.1999999999989</v>
      </c>
    </row>
    <row r="11" spans="1:16" ht="61.5" customHeight="1">
      <c r="A11" s="5" t="s">
        <v>31</v>
      </c>
      <c r="B11" s="6" t="s">
        <v>32</v>
      </c>
      <c r="C11" s="6" t="s">
        <v>30</v>
      </c>
      <c r="D11" s="6" t="s">
        <v>30</v>
      </c>
      <c r="E11" s="6" t="s">
        <v>30</v>
      </c>
      <c r="F11" s="6" t="s">
        <v>30</v>
      </c>
      <c r="G11" s="6" t="s">
        <v>30</v>
      </c>
      <c r="H11" s="7">
        <f t="shared" ref="H11:M11" si="1">H12+H20</f>
        <v>26971.4</v>
      </c>
      <c r="I11" s="7">
        <f t="shared" si="1"/>
        <v>26448.700000000004</v>
      </c>
      <c r="J11" s="7">
        <f t="shared" si="1"/>
        <v>9855.7999999999993</v>
      </c>
      <c r="K11" s="7">
        <f t="shared" si="1"/>
        <v>7262.3</v>
      </c>
      <c r="L11" s="7">
        <f t="shared" si="1"/>
        <v>3662.1999999999994</v>
      </c>
      <c r="M11" s="7">
        <f t="shared" si="1"/>
        <v>3664.3999999999992</v>
      </c>
    </row>
    <row r="12" spans="1:16" ht="48" customHeight="1">
      <c r="A12" s="5" t="s">
        <v>33</v>
      </c>
      <c r="B12" s="6" t="s">
        <v>34</v>
      </c>
      <c r="C12" s="40" t="s">
        <v>37</v>
      </c>
      <c r="D12" s="6" t="s">
        <v>30</v>
      </c>
      <c r="E12" s="6" t="s">
        <v>30</v>
      </c>
      <c r="F12" s="6" t="s">
        <v>30</v>
      </c>
      <c r="G12" s="6" t="s">
        <v>30</v>
      </c>
      <c r="H12" s="7">
        <f t="shared" ref="H12:M12" si="2">H13+H15+H17+H18+H19+H16</f>
        <v>6477.5999999999995</v>
      </c>
      <c r="I12" s="7">
        <f t="shared" si="2"/>
        <v>5954.9</v>
      </c>
      <c r="J12" s="7">
        <f t="shared" si="2"/>
        <v>6934.7</v>
      </c>
      <c r="K12" s="7">
        <f t="shared" si="2"/>
        <v>6136</v>
      </c>
      <c r="L12" s="7">
        <f t="shared" si="2"/>
        <v>3099.0999999999995</v>
      </c>
      <c r="M12" s="7">
        <f t="shared" si="2"/>
        <v>3101.2999999999993</v>
      </c>
      <c r="P12" s="4"/>
    </row>
    <row r="13" spans="1:16" ht="39" customHeight="1">
      <c r="A13" s="8" t="s">
        <v>35</v>
      </c>
      <c r="B13" s="6" t="s">
        <v>36</v>
      </c>
      <c r="C13" s="41"/>
      <c r="D13" s="6" t="s">
        <v>38</v>
      </c>
      <c r="E13" s="6" t="s">
        <v>39</v>
      </c>
      <c r="F13" s="9" t="s">
        <v>17</v>
      </c>
      <c r="G13" s="9" t="s">
        <v>40</v>
      </c>
      <c r="H13" s="10">
        <v>18.8</v>
      </c>
      <c r="I13" s="10">
        <v>18.8</v>
      </c>
      <c r="J13" s="10">
        <v>173.5</v>
      </c>
      <c r="K13" s="10">
        <v>0</v>
      </c>
      <c r="L13" s="10">
        <v>0</v>
      </c>
      <c r="M13" s="10">
        <v>0</v>
      </c>
    </row>
    <row r="14" spans="1:16" ht="4.5" hidden="1" customHeight="1">
      <c r="A14" s="63" t="s">
        <v>41</v>
      </c>
      <c r="B14" s="11">
        <v>6506</v>
      </c>
      <c r="C14" s="41"/>
      <c r="D14" s="12" t="s">
        <v>108</v>
      </c>
      <c r="E14" s="11" t="s">
        <v>109</v>
      </c>
      <c r="F14" s="13">
        <v>1</v>
      </c>
      <c r="G14" s="31" t="s">
        <v>40</v>
      </c>
      <c r="H14" s="33"/>
      <c r="I14" s="33"/>
      <c r="J14" s="33"/>
      <c r="K14" s="33"/>
      <c r="L14" s="33"/>
      <c r="M14" s="33"/>
    </row>
    <row r="15" spans="1:16" ht="36" customHeight="1">
      <c r="A15" s="64"/>
      <c r="B15" s="55"/>
      <c r="C15" s="41"/>
      <c r="D15" s="59"/>
      <c r="E15" s="55"/>
      <c r="F15" s="57" t="s">
        <v>24</v>
      </c>
      <c r="G15" s="12"/>
      <c r="H15" s="36"/>
      <c r="I15" s="36"/>
      <c r="J15" s="36"/>
      <c r="K15" s="36"/>
      <c r="L15" s="36"/>
      <c r="M15" s="33"/>
    </row>
    <row r="16" spans="1:16" ht="30" customHeight="1">
      <c r="A16" s="65"/>
      <c r="B16" s="56"/>
      <c r="C16" s="42"/>
      <c r="D16" s="60"/>
      <c r="E16" s="56"/>
      <c r="F16" s="58"/>
      <c r="G16" s="32" t="s">
        <v>107</v>
      </c>
      <c r="H16" s="37">
        <v>901.4</v>
      </c>
      <c r="I16" s="37">
        <v>901.4</v>
      </c>
      <c r="J16" s="37">
        <v>749.5</v>
      </c>
      <c r="K16" s="37">
        <v>1109.5</v>
      </c>
      <c r="L16" s="37">
        <v>554.70000000000005</v>
      </c>
      <c r="M16" s="35">
        <v>554.70000000000005</v>
      </c>
    </row>
    <row r="17" spans="1:16" ht="79.5" customHeight="1">
      <c r="A17" s="5" t="s">
        <v>42</v>
      </c>
      <c r="B17" s="16" t="s">
        <v>43</v>
      </c>
      <c r="C17" s="6" t="s">
        <v>37</v>
      </c>
      <c r="D17" s="16" t="s">
        <v>44</v>
      </c>
      <c r="E17" s="16" t="s">
        <v>39</v>
      </c>
      <c r="F17" s="6" t="s">
        <v>22</v>
      </c>
      <c r="G17" s="30" t="s">
        <v>45</v>
      </c>
      <c r="H17" s="34">
        <v>3902.7</v>
      </c>
      <c r="I17" s="34">
        <v>3733.8</v>
      </c>
      <c r="J17" s="34">
        <v>3958.3</v>
      </c>
      <c r="K17" s="34">
        <v>4037.7</v>
      </c>
      <c r="L17" s="34">
        <v>1741.9</v>
      </c>
      <c r="M17" s="34">
        <v>1744.1</v>
      </c>
    </row>
    <row r="18" spans="1:16" ht="81.75" customHeight="1">
      <c r="A18" s="17" t="s">
        <v>46</v>
      </c>
      <c r="B18" s="14" t="s">
        <v>47</v>
      </c>
      <c r="C18" s="14" t="s">
        <v>37</v>
      </c>
      <c r="D18" s="14" t="s">
        <v>48</v>
      </c>
      <c r="E18" s="14" t="s">
        <v>39</v>
      </c>
      <c r="F18" s="14" t="s">
        <v>23</v>
      </c>
      <c r="G18" s="14" t="s">
        <v>49</v>
      </c>
      <c r="H18" s="15">
        <v>168.6</v>
      </c>
      <c r="I18" s="15">
        <v>161.9</v>
      </c>
      <c r="J18" s="15">
        <v>590.4</v>
      </c>
      <c r="K18" s="15">
        <v>616.29999999999995</v>
      </c>
      <c r="L18" s="15">
        <v>616.29999999999995</v>
      </c>
      <c r="M18" s="15">
        <v>616.29999999999995</v>
      </c>
    </row>
    <row r="19" spans="1:16" ht="81.75" customHeight="1">
      <c r="A19" s="8" t="s">
        <v>50</v>
      </c>
      <c r="B19" s="9" t="s">
        <v>51</v>
      </c>
      <c r="C19" s="9" t="s">
        <v>37</v>
      </c>
      <c r="D19" s="9" t="s">
        <v>38</v>
      </c>
      <c r="E19" s="9" t="s">
        <v>39</v>
      </c>
      <c r="F19" s="9" t="s">
        <v>27</v>
      </c>
      <c r="G19" s="9" t="s">
        <v>52</v>
      </c>
      <c r="H19" s="10">
        <v>1486.1</v>
      </c>
      <c r="I19" s="10">
        <v>1139</v>
      </c>
      <c r="J19" s="10">
        <v>1463</v>
      </c>
      <c r="K19" s="10">
        <v>372.5</v>
      </c>
      <c r="L19" s="10">
        <v>186.2</v>
      </c>
      <c r="M19" s="10">
        <v>186.2</v>
      </c>
    </row>
    <row r="20" spans="1:16" ht="93" customHeight="1">
      <c r="A20" s="17" t="s">
        <v>53</v>
      </c>
      <c r="B20" s="14" t="s">
        <v>54</v>
      </c>
      <c r="C20" s="14" t="s">
        <v>30</v>
      </c>
      <c r="D20" s="14" t="s">
        <v>30</v>
      </c>
      <c r="E20" s="14" t="s">
        <v>30</v>
      </c>
      <c r="F20" s="14" t="s">
        <v>30</v>
      </c>
      <c r="G20" s="14" t="s">
        <v>30</v>
      </c>
      <c r="H20" s="15">
        <f>H21+H22+H23+H24+H25+H26+H27</f>
        <v>20493.800000000003</v>
      </c>
      <c r="I20" s="15">
        <f>I21+I22+I23+I24+I25+I26+I27</f>
        <v>20493.800000000003</v>
      </c>
      <c r="J20" s="15">
        <f>J21+J22+J23+J24+J25+J26+J27</f>
        <v>2921.1</v>
      </c>
      <c r="K20" s="15">
        <f>K21+K22+K23+K24+K25+K26+K27</f>
        <v>1126.3</v>
      </c>
      <c r="L20" s="15">
        <f t="shared" ref="L20:M20" si="3">L21+L23+L24+L25+L26</f>
        <v>563.1</v>
      </c>
      <c r="M20" s="15">
        <f t="shared" si="3"/>
        <v>563.1</v>
      </c>
    </row>
    <row r="21" spans="1:16" ht="62.25" customHeight="1">
      <c r="A21" s="5" t="s">
        <v>55</v>
      </c>
      <c r="B21" s="6" t="s">
        <v>56</v>
      </c>
      <c r="C21" s="6" t="s">
        <v>37</v>
      </c>
      <c r="D21" s="6" t="s">
        <v>57</v>
      </c>
      <c r="E21" s="6" t="s">
        <v>39</v>
      </c>
      <c r="F21" s="6" t="s">
        <v>26</v>
      </c>
      <c r="G21" s="6" t="s">
        <v>58</v>
      </c>
      <c r="H21" s="7">
        <v>19565.7</v>
      </c>
      <c r="I21" s="7">
        <v>19565.7</v>
      </c>
      <c r="J21" s="7">
        <v>2481.1</v>
      </c>
      <c r="K21" s="7">
        <v>1126.3</v>
      </c>
      <c r="L21" s="7">
        <v>563.1</v>
      </c>
      <c r="M21" s="7">
        <v>563.1</v>
      </c>
    </row>
    <row r="22" spans="1:16" ht="0.75" hidden="1" customHeight="1">
      <c r="A22" s="5" t="s">
        <v>55</v>
      </c>
      <c r="B22" s="6" t="s">
        <v>56</v>
      </c>
      <c r="C22" s="6" t="s">
        <v>37</v>
      </c>
      <c r="D22" s="6" t="s">
        <v>110</v>
      </c>
      <c r="E22" s="6" t="s">
        <v>39</v>
      </c>
      <c r="F22" s="6" t="s">
        <v>26</v>
      </c>
      <c r="G22" s="6" t="s">
        <v>58</v>
      </c>
      <c r="H22" s="7"/>
      <c r="I22" s="7"/>
      <c r="J22" s="7"/>
      <c r="K22" s="7"/>
      <c r="L22" s="7"/>
      <c r="M22" s="7"/>
    </row>
    <row r="23" spans="1:16" ht="138" customHeight="1">
      <c r="A23" s="8" t="s">
        <v>59</v>
      </c>
      <c r="B23" s="9" t="s">
        <v>60</v>
      </c>
      <c r="C23" s="9" t="s">
        <v>37</v>
      </c>
      <c r="D23" s="9" t="s">
        <v>61</v>
      </c>
      <c r="E23" s="9" t="s">
        <v>39</v>
      </c>
      <c r="F23" s="9" t="s">
        <v>19</v>
      </c>
      <c r="G23" s="9" t="s">
        <v>62</v>
      </c>
      <c r="H23" s="10">
        <v>914.9</v>
      </c>
      <c r="I23" s="10">
        <v>914.9</v>
      </c>
      <c r="J23" s="10">
        <v>340</v>
      </c>
      <c r="K23" s="10">
        <v>0</v>
      </c>
      <c r="L23" s="10">
        <v>0</v>
      </c>
      <c r="M23" s="10">
        <v>0</v>
      </c>
    </row>
    <row r="24" spans="1:16" ht="117.75" hidden="1" customHeight="1">
      <c r="A24" s="17" t="s">
        <v>63</v>
      </c>
      <c r="B24" s="14" t="s">
        <v>64</v>
      </c>
      <c r="C24" s="14" t="s">
        <v>37</v>
      </c>
      <c r="D24" s="14" t="s">
        <v>57</v>
      </c>
      <c r="E24" s="14" t="s">
        <v>39</v>
      </c>
      <c r="F24" s="14" t="s">
        <v>26</v>
      </c>
      <c r="G24" s="14" t="s">
        <v>52</v>
      </c>
      <c r="H24" s="15">
        <v>0</v>
      </c>
      <c r="I24" s="15">
        <v>0</v>
      </c>
      <c r="J24" s="15">
        <v>0</v>
      </c>
      <c r="K24" s="15">
        <v>0</v>
      </c>
      <c r="L24" s="15">
        <v>0</v>
      </c>
      <c r="M24" s="15">
        <v>0</v>
      </c>
    </row>
    <row r="25" spans="1:16" ht="245.25" customHeight="1">
      <c r="A25" s="5" t="s">
        <v>99</v>
      </c>
      <c r="B25" s="6" t="s">
        <v>100</v>
      </c>
      <c r="C25" s="6" t="s">
        <v>37</v>
      </c>
      <c r="D25" s="6" t="s">
        <v>57</v>
      </c>
      <c r="E25" s="6" t="s">
        <v>39</v>
      </c>
      <c r="F25" s="6" t="s">
        <v>101</v>
      </c>
      <c r="G25" s="6" t="s">
        <v>102</v>
      </c>
      <c r="H25" s="7">
        <v>13.2</v>
      </c>
      <c r="I25" s="7">
        <v>13.2</v>
      </c>
      <c r="J25" s="7">
        <v>8</v>
      </c>
      <c r="K25" s="7">
        <v>0</v>
      </c>
      <c r="L25" s="7">
        <v>0</v>
      </c>
      <c r="M25" s="7">
        <v>0</v>
      </c>
    </row>
    <row r="26" spans="1:16" ht="119.25" hidden="1" customHeight="1">
      <c r="A26" s="5" t="s">
        <v>65</v>
      </c>
      <c r="B26" s="6" t="s">
        <v>66</v>
      </c>
      <c r="C26" s="6" t="s">
        <v>37</v>
      </c>
      <c r="D26" s="6" t="s">
        <v>57</v>
      </c>
      <c r="E26" s="6" t="s">
        <v>39</v>
      </c>
      <c r="F26" s="6" t="s">
        <v>27</v>
      </c>
      <c r="G26" s="6" t="s">
        <v>52</v>
      </c>
      <c r="H26" s="7">
        <v>0</v>
      </c>
      <c r="I26" s="7">
        <v>0</v>
      </c>
      <c r="J26" s="7">
        <v>0</v>
      </c>
      <c r="K26" s="7">
        <v>0</v>
      </c>
      <c r="L26" s="7">
        <v>0</v>
      </c>
      <c r="M26" s="7">
        <v>0</v>
      </c>
    </row>
    <row r="27" spans="1:16" ht="75" customHeight="1">
      <c r="A27" s="5" t="s">
        <v>65</v>
      </c>
      <c r="B27" s="6" t="s">
        <v>66</v>
      </c>
      <c r="C27" s="6" t="s">
        <v>37</v>
      </c>
      <c r="D27" s="6" t="s">
        <v>57</v>
      </c>
      <c r="E27" s="6" t="s">
        <v>39</v>
      </c>
      <c r="F27" s="6" t="s">
        <v>27</v>
      </c>
      <c r="G27" s="6" t="s">
        <v>52</v>
      </c>
      <c r="H27" s="7">
        <v>0</v>
      </c>
      <c r="I27" s="7">
        <v>0</v>
      </c>
      <c r="J27" s="7">
        <v>92</v>
      </c>
      <c r="K27" s="7">
        <v>0</v>
      </c>
      <c r="L27" s="7">
        <v>0</v>
      </c>
      <c r="M27" s="7">
        <v>0</v>
      </c>
    </row>
    <row r="28" spans="1:16" ht="121.5" customHeight="1">
      <c r="A28" s="8" t="s">
        <v>67</v>
      </c>
      <c r="B28" s="9" t="s">
        <v>68</v>
      </c>
      <c r="C28" s="9" t="s">
        <v>30</v>
      </c>
      <c r="D28" s="9" t="s">
        <v>30</v>
      </c>
      <c r="E28" s="9" t="s">
        <v>30</v>
      </c>
      <c r="F28" s="9" t="s">
        <v>30</v>
      </c>
      <c r="G28" s="9" t="s">
        <v>30</v>
      </c>
      <c r="H28" s="10">
        <f t="shared" ref="H28:M28" si="4">SUM(H29:H36)</f>
        <v>3887</v>
      </c>
      <c r="I28" s="10">
        <f t="shared" si="4"/>
        <v>3604.7000000000003</v>
      </c>
      <c r="J28" s="10">
        <f t="shared" si="4"/>
        <v>4394.1000000000004</v>
      </c>
      <c r="K28" s="10">
        <f t="shared" si="4"/>
        <v>3526</v>
      </c>
      <c r="L28" s="10">
        <f t="shared" si="4"/>
        <v>1950.6</v>
      </c>
      <c r="M28" s="10">
        <f t="shared" si="4"/>
        <v>1985.4</v>
      </c>
    </row>
    <row r="29" spans="1:16" ht="33" customHeight="1">
      <c r="A29" s="61" t="s">
        <v>69</v>
      </c>
      <c r="B29" s="62" t="s">
        <v>70</v>
      </c>
      <c r="C29" s="62" t="s">
        <v>37</v>
      </c>
      <c r="D29" s="62" t="s">
        <v>57</v>
      </c>
      <c r="E29" s="62" t="s">
        <v>39</v>
      </c>
      <c r="F29" s="18" t="s">
        <v>17</v>
      </c>
      <c r="G29" s="18" t="s">
        <v>71</v>
      </c>
      <c r="H29" s="19">
        <v>199.3</v>
      </c>
      <c r="I29" s="19">
        <v>199.3</v>
      </c>
      <c r="J29" s="19">
        <v>212.4</v>
      </c>
      <c r="K29" s="19">
        <v>196.4</v>
      </c>
      <c r="L29" s="19">
        <v>196.4</v>
      </c>
      <c r="M29" s="19">
        <v>196.4</v>
      </c>
      <c r="O29" s="4"/>
    </row>
    <row r="30" spans="1:16" ht="21" customHeight="1">
      <c r="A30" s="44"/>
      <c r="B30" s="47"/>
      <c r="C30" s="47"/>
      <c r="D30" s="47"/>
      <c r="E30" s="47"/>
      <c r="F30" s="6" t="s">
        <v>17</v>
      </c>
      <c r="G30" s="6" t="s">
        <v>72</v>
      </c>
      <c r="H30" s="7">
        <v>85.6</v>
      </c>
      <c r="I30" s="7">
        <v>85.6</v>
      </c>
      <c r="J30" s="7">
        <v>106.4</v>
      </c>
      <c r="K30" s="7">
        <v>119.5</v>
      </c>
      <c r="L30" s="7">
        <v>119.5</v>
      </c>
      <c r="M30" s="7">
        <v>119.5</v>
      </c>
      <c r="O30" s="4"/>
    </row>
    <row r="31" spans="1:16" ht="24" customHeight="1">
      <c r="A31" s="44"/>
      <c r="B31" s="47"/>
      <c r="C31" s="47"/>
      <c r="D31" s="47"/>
      <c r="E31" s="47"/>
      <c r="F31" s="6" t="s">
        <v>17</v>
      </c>
      <c r="G31" s="6" t="s">
        <v>73</v>
      </c>
      <c r="H31" s="7">
        <v>1553.2</v>
      </c>
      <c r="I31" s="7">
        <v>1270.9000000000001</v>
      </c>
      <c r="J31" s="7">
        <v>1400</v>
      </c>
      <c r="K31" s="7">
        <v>1339.5</v>
      </c>
      <c r="L31" s="7">
        <v>211</v>
      </c>
      <c r="M31" s="7">
        <v>245.8</v>
      </c>
    </row>
    <row r="32" spans="1:16" ht="24" customHeight="1">
      <c r="A32" s="44"/>
      <c r="B32" s="47"/>
      <c r="C32" s="47"/>
      <c r="D32" s="47"/>
      <c r="E32" s="47"/>
      <c r="F32" s="6">
        <v>1</v>
      </c>
      <c r="G32" s="6" t="s">
        <v>40</v>
      </c>
      <c r="H32" s="7">
        <v>108.9</v>
      </c>
      <c r="I32" s="7">
        <v>108.9</v>
      </c>
      <c r="J32" s="7">
        <v>490</v>
      </c>
      <c r="K32" s="7">
        <v>0</v>
      </c>
      <c r="L32" s="7">
        <v>0</v>
      </c>
      <c r="M32" s="7">
        <v>0</v>
      </c>
      <c r="O32" s="4"/>
      <c r="P32" s="4"/>
    </row>
    <row r="33" spans="1:13" ht="23.25" customHeight="1">
      <c r="A33" s="45"/>
      <c r="B33" s="48"/>
      <c r="C33" s="48"/>
      <c r="D33" s="48"/>
      <c r="E33" s="48"/>
      <c r="F33" s="6" t="s">
        <v>17</v>
      </c>
      <c r="G33" s="6" t="s">
        <v>74</v>
      </c>
      <c r="H33" s="7"/>
      <c r="I33" s="7"/>
      <c r="J33" s="7"/>
      <c r="K33" s="7"/>
      <c r="L33" s="7"/>
      <c r="M33" s="7"/>
    </row>
    <row r="34" spans="1:13" ht="48.75" customHeight="1">
      <c r="A34" s="43" t="s">
        <v>75</v>
      </c>
      <c r="B34" s="46" t="s">
        <v>76</v>
      </c>
      <c r="C34" s="46" t="s">
        <v>37</v>
      </c>
      <c r="D34" s="46" t="s">
        <v>57</v>
      </c>
      <c r="E34" s="46" t="s">
        <v>39</v>
      </c>
      <c r="F34" s="6" t="s">
        <v>17</v>
      </c>
      <c r="G34" s="6" t="s">
        <v>71</v>
      </c>
      <c r="H34" s="7">
        <v>659.9</v>
      </c>
      <c r="I34" s="7">
        <v>659.9</v>
      </c>
      <c r="J34" s="7">
        <v>703.5</v>
      </c>
      <c r="K34" s="7">
        <v>528</v>
      </c>
      <c r="L34" s="7">
        <v>528</v>
      </c>
      <c r="M34" s="7">
        <v>528</v>
      </c>
    </row>
    <row r="35" spans="1:13" ht="21" customHeight="1">
      <c r="A35" s="44"/>
      <c r="B35" s="47"/>
      <c r="C35" s="47"/>
      <c r="D35" s="47"/>
      <c r="E35" s="47"/>
      <c r="F35" s="6" t="s">
        <v>17</v>
      </c>
      <c r="G35" s="6" t="s">
        <v>72</v>
      </c>
      <c r="H35" s="7">
        <v>284.60000000000002</v>
      </c>
      <c r="I35" s="7">
        <v>284.60000000000002</v>
      </c>
      <c r="J35" s="7">
        <v>352.4</v>
      </c>
      <c r="K35" s="7">
        <v>361.8</v>
      </c>
      <c r="L35" s="7">
        <v>361.8</v>
      </c>
      <c r="M35" s="7">
        <v>361.8</v>
      </c>
    </row>
    <row r="36" spans="1:13" ht="20.25" customHeight="1">
      <c r="A36" s="45"/>
      <c r="B36" s="48"/>
      <c r="C36" s="48"/>
      <c r="D36" s="48"/>
      <c r="E36" s="48"/>
      <c r="F36" s="9" t="s">
        <v>17</v>
      </c>
      <c r="G36" s="9" t="s">
        <v>73</v>
      </c>
      <c r="H36" s="10">
        <v>995.5</v>
      </c>
      <c r="I36" s="10">
        <v>995.5</v>
      </c>
      <c r="J36" s="10">
        <v>1129.4000000000001</v>
      </c>
      <c r="K36" s="10">
        <v>980.8</v>
      </c>
      <c r="L36" s="10">
        <v>533.9</v>
      </c>
      <c r="M36" s="10">
        <v>533.9</v>
      </c>
    </row>
    <row r="37" spans="1:13" ht="92.25" customHeight="1">
      <c r="A37" s="17" t="s">
        <v>77</v>
      </c>
      <c r="B37" s="14" t="s">
        <v>78</v>
      </c>
      <c r="C37" s="14" t="s">
        <v>30</v>
      </c>
      <c r="D37" s="14" t="s">
        <v>30</v>
      </c>
      <c r="E37" s="14" t="s">
        <v>30</v>
      </c>
      <c r="F37" s="14" t="s">
        <v>30</v>
      </c>
      <c r="G37" s="14" t="s">
        <v>30</v>
      </c>
      <c r="H37" s="15">
        <f>H38+H40+H41</f>
        <v>258.7</v>
      </c>
      <c r="I37" s="15">
        <f>I38+I40+I41</f>
        <v>258.7</v>
      </c>
      <c r="J37" s="15">
        <f>J38+J40+J41</f>
        <v>295.20000000000005</v>
      </c>
      <c r="K37" s="15">
        <f>K38+K40+K41</f>
        <v>272.90000000000003</v>
      </c>
      <c r="L37" s="15">
        <f t="shared" ref="L37:M37" si="5">L38+L40</f>
        <v>186.8</v>
      </c>
      <c r="M37" s="15">
        <f t="shared" si="5"/>
        <v>193.4</v>
      </c>
    </row>
    <row r="38" spans="1:13" ht="21" customHeight="1">
      <c r="A38" s="5" t="s">
        <v>79</v>
      </c>
      <c r="B38" s="6" t="s">
        <v>80</v>
      </c>
      <c r="C38" s="6" t="s">
        <v>30</v>
      </c>
      <c r="D38" s="6" t="s">
        <v>30</v>
      </c>
      <c r="E38" s="6" t="s">
        <v>30</v>
      </c>
      <c r="F38" s="6" t="s">
        <v>30</v>
      </c>
      <c r="G38" s="6" t="s">
        <v>30</v>
      </c>
      <c r="H38" s="7">
        <f>H39</f>
        <v>113.3</v>
      </c>
      <c r="I38" s="7">
        <f t="shared" ref="I38:M38" si="6">I39</f>
        <v>113.3</v>
      </c>
      <c r="J38" s="7">
        <f t="shared" si="6"/>
        <v>144</v>
      </c>
      <c r="K38" s="7">
        <f t="shared" si="6"/>
        <v>178.4</v>
      </c>
      <c r="L38" s="7">
        <f t="shared" si="6"/>
        <v>186.5</v>
      </c>
      <c r="M38" s="7">
        <f t="shared" si="6"/>
        <v>193.1</v>
      </c>
    </row>
    <row r="39" spans="1:13" s="23" customFormat="1" ht="79.5" customHeight="1">
      <c r="A39" s="20" t="s">
        <v>81</v>
      </c>
      <c r="B39" s="21" t="s">
        <v>82</v>
      </c>
      <c r="C39" s="21" t="s">
        <v>37</v>
      </c>
      <c r="D39" s="21" t="s">
        <v>83</v>
      </c>
      <c r="E39" s="21" t="s">
        <v>39</v>
      </c>
      <c r="F39" s="21" t="s">
        <v>0</v>
      </c>
      <c r="G39" s="21" t="s">
        <v>84</v>
      </c>
      <c r="H39" s="22">
        <v>113.3</v>
      </c>
      <c r="I39" s="22">
        <v>113.3</v>
      </c>
      <c r="J39" s="22">
        <v>144</v>
      </c>
      <c r="K39" s="22">
        <v>178.4</v>
      </c>
      <c r="L39" s="22">
        <v>186.5</v>
      </c>
      <c r="M39" s="22">
        <v>193.1</v>
      </c>
    </row>
    <row r="40" spans="1:13" ht="63.75" customHeight="1">
      <c r="A40" s="8" t="s">
        <v>85</v>
      </c>
      <c r="B40" s="9" t="s">
        <v>86</v>
      </c>
      <c r="C40" s="9" t="s">
        <v>30</v>
      </c>
      <c r="D40" s="9" t="s">
        <v>30</v>
      </c>
      <c r="E40" s="9" t="s">
        <v>30</v>
      </c>
      <c r="F40" s="9" t="s">
        <v>30</v>
      </c>
      <c r="G40" s="9" t="s">
        <v>30</v>
      </c>
      <c r="H40" s="10">
        <f>H42</f>
        <v>0.3</v>
      </c>
      <c r="I40" s="10">
        <f>I42</f>
        <v>0.3</v>
      </c>
      <c r="J40" s="10">
        <v>0.3</v>
      </c>
      <c r="K40" s="10">
        <f t="shared" ref="K40:M40" si="7">K42</f>
        <v>0.3</v>
      </c>
      <c r="L40" s="10">
        <f t="shared" si="7"/>
        <v>0.3</v>
      </c>
      <c r="M40" s="10">
        <f t="shared" si="7"/>
        <v>0.3</v>
      </c>
    </row>
    <row r="41" spans="1:13" ht="257.25" customHeight="1">
      <c r="A41" s="5" t="s">
        <v>111</v>
      </c>
      <c r="B41" s="6" t="s">
        <v>112</v>
      </c>
      <c r="C41" s="6" t="s">
        <v>37</v>
      </c>
      <c r="D41" s="6" t="s">
        <v>57</v>
      </c>
      <c r="E41" s="6" t="s">
        <v>39</v>
      </c>
      <c r="F41" s="6" t="s">
        <v>113</v>
      </c>
      <c r="G41" s="6" t="s">
        <v>74</v>
      </c>
      <c r="H41" s="7">
        <v>145.1</v>
      </c>
      <c r="I41" s="7">
        <v>145.1</v>
      </c>
      <c r="J41" s="7">
        <v>150.9</v>
      </c>
      <c r="K41" s="7">
        <v>94.2</v>
      </c>
      <c r="L41" s="7">
        <v>94.2</v>
      </c>
      <c r="M41" s="7">
        <v>94.2</v>
      </c>
    </row>
    <row r="42" spans="1:13" ht="121.5" customHeight="1">
      <c r="A42" s="24" t="s">
        <v>87</v>
      </c>
      <c r="B42" s="25" t="s">
        <v>88</v>
      </c>
      <c r="C42" s="25" t="s">
        <v>37</v>
      </c>
      <c r="D42" s="25" t="s">
        <v>57</v>
      </c>
      <c r="E42" s="25" t="s">
        <v>39</v>
      </c>
      <c r="F42" s="25" t="s">
        <v>25</v>
      </c>
      <c r="G42" s="25" t="s">
        <v>40</v>
      </c>
      <c r="H42" s="26">
        <v>0.3</v>
      </c>
      <c r="I42" s="26">
        <v>0.3</v>
      </c>
      <c r="J42" s="26">
        <v>0.3</v>
      </c>
      <c r="K42" s="26">
        <v>0.3</v>
      </c>
      <c r="L42" s="26">
        <v>0.3</v>
      </c>
      <c r="M42" s="26">
        <v>0.3</v>
      </c>
    </row>
    <row r="43" spans="1:13" ht="76.5" customHeight="1">
      <c r="A43" s="17" t="s">
        <v>89</v>
      </c>
      <c r="B43" s="14" t="s">
        <v>90</v>
      </c>
      <c r="C43" s="14" t="s">
        <v>30</v>
      </c>
      <c r="D43" s="14" t="s">
        <v>30</v>
      </c>
      <c r="E43" s="14" t="s">
        <v>30</v>
      </c>
      <c r="F43" s="14" t="s">
        <v>30</v>
      </c>
      <c r="G43" s="14" t="s">
        <v>30</v>
      </c>
      <c r="H43" s="15">
        <f>H44</f>
        <v>148.5</v>
      </c>
      <c r="I43" s="15">
        <f t="shared" ref="I43:M43" si="8">I44</f>
        <v>148.5</v>
      </c>
      <c r="J43" s="15">
        <f t="shared" si="8"/>
        <v>0</v>
      </c>
      <c r="K43" s="15">
        <f t="shared" si="8"/>
        <v>0</v>
      </c>
      <c r="L43" s="15">
        <f t="shared" si="8"/>
        <v>0</v>
      </c>
      <c r="M43" s="15">
        <f t="shared" si="8"/>
        <v>0</v>
      </c>
    </row>
    <row r="44" spans="1:13" ht="38.25" customHeight="1">
      <c r="A44" s="5" t="s">
        <v>91</v>
      </c>
      <c r="B44" s="6" t="s">
        <v>92</v>
      </c>
      <c r="C44" s="6" t="s">
        <v>30</v>
      </c>
      <c r="D44" s="6" t="s">
        <v>30</v>
      </c>
      <c r="E44" s="6" t="s">
        <v>30</v>
      </c>
      <c r="F44" s="6" t="s">
        <v>30</v>
      </c>
      <c r="G44" s="6" t="s">
        <v>30</v>
      </c>
      <c r="H44" s="7">
        <f>H45+H46</f>
        <v>148.5</v>
      </c>
      <c r="I44" s="7">
        <f t="shared" ref="I44:M44" si="9">I45+I46</f>
        <v>148.5</v>
      </c>
      <c r="J44" s="7">
        <f t="shared" si="9"/>
        <v>0</v>
      </c>
      <c r="K44" s="7">
        <f t="shared" si="9"/>
        <v>0</v>
      </c>
      <c r="L44" s="7">
        <f t="shared" si="9"/>
        <v>0</v>
      </c>
      <c r="M44" s="7">
        <f t="shared" si="9"/>
        <v>0</v>
      </c>
    </row>
    <row r="45" spans="1:13" ht="78" customHeight="1">
      <c r="A45" s="5" t="s">
        <v>93</v>
      </c>
      <c r="B45" s="6" t="s">
        <v>94</v>
      </c>
      <c r="C45" s="6" t="s">
        <v>37</v>
      </c>
      <c r="D45" s="6" t="s">
        <v>57</v>
      </c>
      <c r="E45" s="6" t="s">
        <v>39</v>
      </c>
      <c r="F45" s="6" t="s">
        <v>0</v>
      </c>
      <c r="G45" s="6" t="s">
        <v>49</v>
      </c>
      <c r="H45" s="7">
        <v>148.5</v>
      </c>
      <c r="I45" s="7">
        <v>148.5</v>
      </c>
      <c r="J45" s="7">
        <v>0</v>
      </c>
      <c r="K45" s="7">
        <v>0</v>
      </c>
      <c r="L45" s="7">
        <v>0</v>
      </c>
      <c r="M45" s="7"/>
    </row>
    <row r="46" spans="1:13" ht="19.5" hidden="1" customHeight="1">
      <c r="A46" s="27" t="s">
        <v>0</v>
      </c>
      <c r="B46" s="16" t="s">
        <v>0</v>
      </c>
      <c r="C46" s="16" t="s">
        <v>0</v>
      </c>
      <c r="D46" s="16" t="s">
        <v>0</v>
      </c>
      <c r="E46" s="16" t="s">
        <v>0</v>
      </c>
      <c r="F46" s="6" t="s">
        <v>0</v>
      </c>
      <c r="G46" s="6"/>
      <c r="H46" s="7">
        <v>0</v>
      </c>
      <c r="I46" s="7">
        <v>0</v>
      </c>
      <c r="J46" s="7">
        <v>0</v>
      </c>
      <c r="K46" s="7">
        <v>0</v>
      </c>
      <c r="L46" s="7">
        <v>0</v>
      </c>
      <c r="M46" s="7">
        <v>0</v>
      </c>
    </row>
    <row r="47" spans="1:13" ht="34.5" customHeight="1">
      <c r="A47" s="28" t="s">
        <v>95</v>
      </c>
      <c r="B47" s="6" t="s">
        <v>96</v>
      </c>
      <c r="C47" s="6" t="s">
        <v>30</v>
      </c>
      <c r="D47" s="6" t="s">
        <v>30</v>
      </c>
      <c r="E47" s="6" t="s">
        <v>30</v>
      </c>
      <c r="F47" s="6" t="s">
        <v>30</v>
      </c>
      <c r="G47" s="6" t="s">
        <v>30</v>
      </c>
      <c r="H47" s="7">
        <f>H48-H43</f>
        <v>31117.100000000002</v>
      </c>
      <c r="I47" s="7">
        <f>I48-I43</f>
        <v>30312.100000000006</v>
      </c>
      <c r="J47" s="7">
        <f t="shared" ref="J47:M47" si="10">J48-J43</f>
        <v>14545.1</v>
      </c>
      <c r="K47" s="7">
        <f t="shared" si="10"/>
        <v>11061.199999999999</v>
      </c>
      <c r="L47" s="7">
        <f t="shared" si="10"/>
        <v>5893.7999999999993</v>
      </c>
      <c r="M47" s="7">
        <f t="shared" si="10"/>
        <v>5843.1999999999989</v>
      </c>
    </row>
    <row r="48" spans="1:13" ht="36" customHeight="1">
      <c r="A48" s="8" t="s">
        <v>97</v>
      </c>
      <c r="B48" s="9" t="s">
        <v>98</v>
      </c>
      <c r="C48" s="9" t="s">
        <v>30</v>
      </c>
      <c r="D48" s="9" t="s">
        <v>30</v>
      </c>
      <c r="E48" s="9" t="s">
        <v>30</v>
      </c>
      <c r="F48" s="9" t="s">
        <v>30</v>
      </c>
      <c r="G48" s="9" t="s">
        <v>30</v>
      </c>
      <c r="H48" s="10">
        <f>H10</f>
        <v>31265.600000000002</v>
      </c>
      <c r="I48" s="10">
        <f>I10</f>
        <v>30460.600000000006</v>
      </c>
      <c r="J48" s="10">
        <f>J10</f>
        <v>14545.1</v>
      </c>
      <c r="K48" s="10">
        <f>K10</f>
        <v>11061.199999999999</v>
      </c>
      <c r="L48" s="10">
        <f t="shared" ref="L48:M48" si="11">L10</f>
        <v>5893.7999999999993</v>
      </c>
      <c r="M48" s="10">
        <f t="shared" si="11"/>
        <v>5843.1999999999989</v>
      </c>
    </row>
    <row r="50" spans="1:13" ht="59.25" customHeight="1">
      <c r="A50" s="53" t="s">
        <v>119</v>
      </c>
      <c r="B50" s="53"/>
      <c r="C50" s="53"/>
      <c r="H50" s="29"/>
      <c r="I50" s="29"/>
      <c r="K50" s="51" t="s">
        <v>120</v>
      </c>
      <c r="L50" s="51"/>
      <c r="M50" s="51"/>
    </row>
    <row r="51" spans="1:13">
      <c r="A51" s="52" t="s">
        <v>103</v>
      </c>
      <c r="B51" s="52"/>
      <c r="H51" s="54" t="s">
        <v>104</v>
      </c>
      <c r="I51" s="54"/>
      <c r="K51" s="52" t="s">
        <v>105</v>
      </c>
      <c r="L51" s="52"/>
      <c r="M51" s="52"/>
    </row>
  </sheetData>
  <mergeCells count="37">
    <mergeCell ref="E29:E33"/>
    <mergeCell ref="A14:A16"/>
    <mergeCell ref="L7:L8"/>
    <mergeCell ref="M7:M8"/>
    <mergeCell ref="A2:M2"/>
    <mergeCell ref="H6:I7"/>
    <mergeCell ref="J6:J8"/>
    <mergeCell ref="K6:K8"/>
    <mergeCell ref="H5:M5"/>
    <mergeCell ref="C6:E6"/>
    <mergeCell ref="L6:M6"/>
    <mergeCell ref="F5:F8"/>
    <mergeCell ref="G5:G7"/>
    <mergeCell ref="C7:E7"/>
    <mergeCell ref="A3:E3"/>
    <mergeCell ref="A5:A8"/>
    <mergeCell ref="E34:E36"/>
    <mergeCell ref="B5:B8"/>
    <mergeCell ref="C5:E5"/>
    <mergeCell ref="K50:M50"/>
    <mergeCell ref="K51:M51"/>
    <mergeCell ref="A51:B51"/>
    <mergeCell ref="A50:C50"/>
    <mergeCell ref="H51:I51"/>
    <mergeCell ref="B15:B16"/>
    <mergeCell ref="E15:E16"/>
    <mergeCell ref="F15:F16"/>
    <mergeCell ref="D15:D16"/>
    <mergeCell ref="A29:A33"/>
    <mergeCell ref="B29:B33"/>
    <mergeCell ref="C29:C33"/>
    <mergeCell ref="D29:D33"/>
    <mergeCell ref="C12:C16"/>
    <mergeCell ref="A34:A36"/>
    <mergeCell ref="B34:B36"/>
    <mergeCell ref="C34:C36"/>
    <mergeCell ref="D34:D36"/>
  </mergeCells>
  <pageMargins left="0.23622047244094491" right="0.23622047244094491" top="0.74803149606299213" bottom="0.74803149606299213" header="0.31496062992125984" footer="0.31496062992125984"/>
  <pageSetup paperSize="9" scale="53" fitToHeight="0"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Евгения</cp:lastModifiedBy>
  <cp:lastPrinted>2022-11-14T03:40:26Z</cp:lastPrinted>
  <dcterms:created xsi:type="dcterms:W3CDTF">2006-09-16T00:00:00Z</dcterms:created>
  <dcterms:modified xsi:type="dcterms:W3CDTF">2022-11-14T03:40:27Z</dcterms:modified>
</cp:coreProperties>
</file>